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8" i="1"/>
  <c r="O7" i="1"/>
  <c r="O12" i="1" s="1"/>
  <c r="M11" i="1"/>
  <c r="M8" i="1"/>
  <c r="M7" i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/>
  <c r="N17" i="1" s="1"/>
  <c r="S12" i="1"/>
  <c r="H17" i="1"/>
  <c r="R12" i="1"/>
  <c r="G17" i="1"/>
  <c r="Q12" i="1"/>
  <c r="F17" i="1"/>
  <c r="P12" i="1"/>
  <c r="E17" i="1"/>
  <c r="L12" i="1"/>
  <c r="K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 s="1"/>
  <c r="E19" i="1" s="1"/>
  <c r="M17" i="1"/>
  <c r="K17" i="1"/>
  <c r="L17" i="1"/>
  <c r="K16" i="1" l="1"/>
  <c r="F19" i="1"/>
  <c r="K19" i="1" s="1"/>
  <c r="H19" i="1"/>
  <c r="L19" i="1" s="1"/>
  <c r="L16" i="1"/>
  <c r="O16" i="1"/>
  <c r="O19" i="1" s="1"/>
  <c r="N12" i="1"/>
  <c r="N16" i="1" s="1"/>
  <c r="I19" i="1"/>
  <c r="M16" i="1"/>
  <c r="D13" i="1"/>
  <c r="M19" i="1" l="1"/>
  <c r="N19" i="1"/>
</calcChain>
</file>

<file path=xl/sharedStrings.xml><?xml version="1.0" encoding="utf-8"?>
<sst xmlns="http://schemas.openxmlformats.org/spreadsheetml/2006/main" count="92" uniqueCount="57">
  <si>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</si>
  <si>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</si>
  <si>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</si>
  <si>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</si>
  <si>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</si>
  <si>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</si>
  <si>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</si>
  <si>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</si>
  <si>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</si>
  <si>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</si>
  <si>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</si>
  <si>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</si>
  <si>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</si>
  <si>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</si>
  <si>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</si>
  <si>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</si>
  <si>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</si>
  <si>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</si>
  <si>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</si>
  <si>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</si>
  <si>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</si>
  <si>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</si>
  <si>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</si>
  <si>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</si>
  <si>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</si>
  <si>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</si>
  <si>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</si>
  <si>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</si>
  <si>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</si>
  <si>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</si>
  <si>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</si>
  <si>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</si>
  <si>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</si>
  <si>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</si>
  <si>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</si>
  <si>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SiiPe  = Siilinjärven Pesis  (1987)</t>
  </si>
  <si>
    <t>Katri Takkinen</t>
  </si>
  <si>
    <t>4.</t>
  </si>
  <si>
    <t>SiiPe</t>
  </si>
  <si>
    <t>play off</t>
  </si>
  <si>
    <t>7.</t>
  </si>
  <si>
    <t>jatkosarja ja play off</t>
  </si>
  <si>
    <t>15.4.1982</t>
  </si>
  <si>
    <t>SiiPe  2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</si>
  <si>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</si>
  <si>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</si>
  <si>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</si>
  <si>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</si>
  <si>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</si>
  <si>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</si>
  <si>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</si>
  <si>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13.05. 2000  Virkiä - SiiPe  2-1  (3-2, 3-5, 0-0, 2-1)</t>
  </si>
  <si>
    <t xml:space="preserve">  18 v   0 kk 28 pv</t>
  </si>
  <si>
    <t>4.  ottelu</t>
  </si>
  <si>
    <t>28.05. 2000  PeTo - SiiPe  2-1  (2-5, 7-1, 2-1)</t>
  </si>
  <si>
    <t xml:space="preserve">  18 v   1 kk 13 pv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</si>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</sst>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6">
        <v>1998</v>
      </c>
      <c r="C4" s="86"/>
      <c r="D4" s="87" t="s">
        <v>43</v>
      </c>
      <c r="E4" s="86"/>
      <c r="F4" s="88" t="s">
        <v>56</v>
      </c>
      <c r="G4" s="89"/>
      <c r="H4" s="90"/>
      <c r="I4" s="86"/>
      <c r="J4" s="86"/>
      <c r="K4" s="86"/>
      <c r="L4" s="86"/>
      <c r="M4" s="86"/>
      <c r="N4" s="9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59">
        <v>1999</v>
      </c>
      <c r="C5" s="59"/>
      <c r="D5" s="60" t="s">
        <v>43</v>
      </c>
      <c r="E5" s="59"/>
      <c r="F5" s="61" t="s">
        <v>44</v>
      </c>
      <c r="G5" s="62"/>
      <c r="H5" s="63"/>
      <c r="I5" s="59"/>
      <c r="J5" s="59"/>
      <c r="K5" s="59"/>
      <c r="L5" s="59"/>
      <c r="M5" s="59"/>
      <c r="N5" s="6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59">
        <v>2000</v>
      </c>
      <c r="C6" s="59"/>
      <c r="D6" s="60" t="s">
        <v>43</v>
      </c>
      <c r="E6" s="59"/>
      <c r="F6" s="61" t="s">
        <v>44</v>
      </c>
      <c r="G6" s="62"/>
      <c r="H6" s="63"/>
      <c r="I6" s="59"/>
      <c r="J6" s="59"/>
      <c r="K6" s="59"/>
      <c r="L6" s="59"/>
      <c r="M6" s="59"/>
      <c r="N6" s="6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2000</v>
      </c>
      <c r="C7" s="27" t="s">
        <v>37</v>
      </c>
      <c r="D7" s="29" t="s">
        <v>38</v>
      </c>
      <c r="E7" s="58">
        <v>21</v>
      </c>
      <c r="F7" s="27">
        <v>1</v>
      </c>
      <c r="G7" s="27">
        <v>1</v>
      </c>
      <c r="H7" s="27">
        <v>8</v>
      </c>
      <c r="I7" s="27">
        <v>35</v>
      </c>
      <c r="J7" s="27">
        <v>27</v>
      </c>
      <c r="K7" s="27">
        <v>4</v>
      </c>
      <c r="L7" s="27">
        <v>2</v>
      </c>
      <c r="M7" s="27">
        <f>PRODUCT(F7+G7)</f>
        <v>2</v>
      </c>
      <c r="N7" s="30">
        <v>0.45500000000000002</v>
      </c>
      <c r="O7" s="37">
        <f>PRODUCT(I7/N7)</f>
        <v>76.92307692307692</v>
      </c>
      <c r="P7" s="27">
        <v>6</v>
      </c>
      <c r="Q7" s="27">
        <v>0</v>
      </c>
      <c r="R7" s="27">
        <v>0</v>
      </c>
      <c r="S7" s="27">
        <v>2</v>
      </c>
      <c r="T7" s="27">
        <v>9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2001</v>
      </c>
      <c r="C8" s="27" t="s">
        <v>40</v>
      </c>
      <c r="D8" s="29" t="s">
        <v>38</v>
      </c>
      <c r="E8" s="58">
        <v>23</v>
      </c>
      <c r="F8" s="27">
        <v>2</v>
      </c>
      <c r="G8" s="27">
        <v>2</v>
      </c>
      <c r="H8" s="27">
        <v>9</v>
      </c>
      <c r="I8" s="27">
        <v>45</v>
      </c>
      <c r="J8" s="27">
        <v>31</v>
      </c>
      <c r="K8" s="27">
        <v>7</v>
      </c>
      <c r="L8" s="27">
        <v>3</v>
      </c>
      <c r="M8" s="27">
        <f>PRODUCT(F8+G8)</f>
        <v>4</v>
      </c>
      <c r="N8" s="30">
        <v>0.47899999999999998</v>
      </c>
      <c r="O8" s="37">
        <f>PRODUCT(I8/N8)</f>
        <v>93.94572025052193</v>
      </c>
      <c r="P8" s="27">
        <v>3</v>
      </c>
      <c r="Q8" s="27">
        <v>0</v>
      </c>
      <c r="R8" s="27">
        <v>0</v>
      </c>
      <c r="S8" s="27">
        <v>0</v>
      </c>
      <c r="T8" s="27">
        <v>7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59">
        <v>2002</v>
      </c>
      <c r="C9" s="59"/>
      <c r="D9" s="60" t="s">
        <v>43</v>
      </c>
      <c r="E9" s="59"/>
      <c r="F9" s="61" t="s">
        <v>44</v>
      </c>
      <c r="G9" s="62"/>
      <c r="H9" s="63"/>
      <c r="I9" s="59"/>
      <c r="J9" s="59"/>
      <c r="K9" s="59"/>
      <c r="L9" s="59"/>
      <c r="M9" s="59"/>
      <c r="N9" s="64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59">
        <v>2003</v>
      </c>
      <c r="C10" s="59"/>
      <c r="D10" s="60" t="s">
        <v>43</v>
      </c>
      <c r="E10" s="59"/>
      <c r="F10" s="61" t="s">
        <v>44</v>
      </c>
      <c r="G10" s="62"/>
      <c r="H10" s="63"/>
      <c r="I10" s="59"/>
      <c r="J10" s="59"/>
      <c r="K10" s="59"/>
      <c r="L10" s="59"/>
      <c r="M10" s="59"/>
      <c r="N10" s="64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2004</v>
      </c>
      <c r="C11" s="27" t="s">
        <v>37</v>
      </c>
      <c r="D11" s="29" t="s">
        <v>38</v>
      </c>
      <c r="E11" s="58">
        <v>19</v>
      </c>
      <c r="F11" s="27">
        <v>1</v>
      </c>
      <c r="G11" s="27">
        <v>1</v>
      </c>
      <c r="H11" s="27">
        <v>11</v>
      </c>
      <c r="I11" s="27">
        <v>44</v>
      </c>
      <c r="J11" s="27">
        <v>28</v>
      </c>
      <c r="K11" s="27">
        <v>7</v>
      </c>
      <c r="L11" s="27">
        <v>7</v>
      </c>
      <c r="M11" s="27">
        <f>PRODUCT(F11+G11)</f>
        <v>2</v>
      </c>
      <c r="N11" s="30">
        <v>0.49399999999999999</v>
      </c>
      <c r="O11" s="37">
        <f>PRODUCT(I11/N11)</f>
        <v>89.068825910931182</v>
      </c>
      <c r="P11" s="27">
        <v>11</v>
      </c>
      <c r="Q11" s="27">
        <v>0</v>
      </c>
      <c r="R11" s="27">
        <v>0</v>
      </c>
      <c r="S11" s="27">
        <v>8</v>
      </c>
      <c r="T11" s="27">
        <v>16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SUM(E7:E11)</f>
        <v>63</v>
      </c>
      <c r="F12" s="19">
        <f t="shared" si="0"/>
        <v>4</v>
      </c>
      <c r="G12" s="19">
        <f t="shared" si="0"/>
        <v>4</v>
      </c>
      <c r="H12" s="19">
        <f t="shared" si="0"/>
        <v>28</v>
      </c>
      <c r="I12" s="19">
        <f t="shared" si="0"/>
        <v>124</v>
      </c>
      <c r="J12" s="19">
        <f t="shared" si="0"/>
        <v>86</v>
      </c>
      <c r="K12" s="19">
        <f t="shared" si="0"/>
        <v>18</v>
      </c>
      <c r="L12" s="19">
        <f t="shared" si="0"/>
        <v>12</v>
      </c>
      <c r="M12" s="19">
        <f t="shared" si="0"/>
        <v>8</v>
      </c>
      <c r="N12" s="31">
        <f>PRODUCT(I12/O12)</f>
        <v>0.47703752357416912</v>
      </c>
      <c r="O12" s="32">
        <f t="shared" ref="O12:AE12" si="1">SUM(O7:O11)</f>
        <v>259.93762308453006</v>
      </c>
      <c r="P12" s="19">
        <f t="shared" si="1"/>
        <v>20</v>
      </c>
      <c r="Q12" s="19">
        <f t="shared" si="1"/>
        <v>0</v>
      </c>
      <c r="R12" s="19">
        <f t="shared" si="1"/>
        <v>0</v>
      </c>
      <c r="S12" s="19">
        <f t="shared" si="1"/>
        <v>10</v>
      </c>
      <c r="T12" s="19">
        <f t="shared" si="1"/>
        <v>32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95.666666666666657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45</v>
      </c>
      <c r="Q15" s="13"/>
      <c r="R15" s="13"/>
      <c r="S15" s="13"/>
      <c r="T15" s="65"/>
      <c r="U15" s="65"/>
      <c r="V15" s="65"/>
      <c r="W15" s="65"/>
      <c r="X15" s="65"/>
      <c r="Y15" s="13"/>
      <c r="Z15" s="13"/>
      <c r="AA15" s="13"/>
      <c r="AB15" s="12"/>
      <c r="AC15" s="13"/>
      <c r="AD15" s="13"/>
      <c r="AE15" s="13"/>
      <c r="AF15" s="6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63</v>
      </c>
      <c r="F16" s="27">
        <f>PRODUCT(F12)</f>
        <v>4</v>
      </c>
      <c r="G16" s="27">
        <f>PRODUCT(G12)</f>
        <v>4</v>
      </c>
      <c r="H16" s="27">
        <f>PRODUCT(H12)</f>
        <v>28</v>
      </c>
      <c r="I16" s="27">
        <f>PRODUCT(I12)</f>
        <v>124</v>
      </c>
      <c r="J16" s="1"/>
      <c r="K16" s="43">
        <f>PRODUCT((F16+G16)/E16)</f>
        <v>0.12698412698412698</v>
      </c>
      <c r="L16" s="43">
        <f>PRODUCT(H16/E16)</f>
        <v>0.44444444444444442</v>
      </c>
      <c r="M16" s="43">
        <f>PRODUCT(I16/E16)</f>
        <v>1.9682539682539681</v>
      </c>
      <c r="N16" s="30">
        <f>PRODUCT(N12)</f>
        <v>0.47703752357416912</v>
      </c>
      <c r="O16" s="25">
        <f>PRODUCT(O12)</f>
        <v>259.93762308453006</v>
      </c>
      <c r="P16" s="67" t="s">
        <v>46</v>
      </c>
      <c r="Q16" s="68"/>
      <c r="R16" s="68"/>
      <c r="S16" s="69" t="s">
        <v>51</v>
      </c>
      <c r="T16" s="69"/>
      <c r="U16" s="69"/>
      <c r="V16" s="69"/>
      <c r="W16" s="69"/>
      <c r="X16" s="69"/>
      <c r="Y16" s="69"/>
      <c r="Z16" s="69"/>
      <c r="AA16" s="69"/>
      <c r="AB16" s="70"/>
      <c r="AC16" s="69"/>
      <c r="AD16" s="71" t="s">
        <v>47</v>
      </c>
      <c r="AE16" s="71"/>
      <c r="AF16" s="72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>
        <f>PRODUCT(P12)</f>
        <v>20</v>
      </c>
      <c r="F17" s="27">
        <f>PRODUCT(Q12)</f>
        <v>0</v>
      </c>
      <c r="G17" s="27">
        <f>PRODUCT(R12)</f>
        <v>0</v>
      </c>
      <c r="H17" s="27">
        <f>PRODUCT(S12)</f>
        <v>10</v>
      </c>
      <c r="I17" s="27">
        <f>PRODUCT(T12)</f>
        <v>32</v>
      </c>
      <c r="J17" s="1"/>
      <c r="K17" s="43">
        <f>PRODUCT((F17+G17)/E17)</f>
        <v>0</v>
      </c>
      <c r="L17" s="43">
        <f>PRODUCT(H17/E17)</f>
        <v>0.5</v>
      </c>
      <c r="M17" s="43">
        <f>PRODUCT(I17/E17)</f>
        <v>1.6</v>
      </c>
      <c r="N17" s="30">
        <f>PRODUCT(I17/O17)</f>
        <v>0.32989690721649484</v>
      </c>
      <c r="O17" s="25">
        <v>97</v>
      </c>
      <c r="P17" s="73" t="s">
        <v>48</v>
      </c>
      <c r="Q17" s="74"/>
      <c r="R17" s="74"/>
      <c r="S17" s="75" t="s">
        <v>54</v>
      </c>
      <c r="T17" s="75"/>
      <c r="U17" s="75"/>
      <c r="V17" s="75"/>
      <c r="W17" s="75"/>
      <c r="X17" s="75"/>
      <c r="Y17" s="75"/>
      <c r="Z17" s="75"/>
      <c r="AA17" s="75"/>
      <c r="AB17" s="76"/>
      <c r="AC17" s="75"/>
      <c r="AD17" s="77" t="s">
        <v>53</v>
      </c>
      <c r="AE17" s="77"/>
      <c r="AF17" s="78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3" t="s">
        <v>49</v>
      </c>
      <c r="Q18" s="74"/>
      <c r="R18" s="74"/>
      <c r="S18" s="75" t="s">
        <v>54</v>
      </c>
      <c r="T18" s="75"/>
      <c r="U18" s="75"/>
      <c r="V18" s="75"/>
      <c r="W18" s="75"/>
      <c r="X18" s="75"/>
      <c r="Y18" s="75"/>
      <c r="Z18" s="75"/>
      <c r="AA18" s="75"/>
      <c r="AB18" s="76"/>
      <c r="AC18" s="75"/>
      <c r="AD18" s="77" t="s">
        <v>53</v>
      </c>
      <c r="AE18" s="77"/>
      <c r="AF18" s="78" t="s">
        <v>55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83</v>
      </c>
      <c r="F19" s="19">
        <f>SUM(F16:F18)</f>
        <v>4</v>
      </c>
      <c r="G19" s="19">
        <f>SUM(G16:G18)</f>
        <v>4</v>
      </c>
      <c r="H19" s="19">
        <f>SUM(H16:H18)</f>
        <v>38</v>
      </c>
      <c r="I19" s="19">
        <f>SUM(I16:I18)</f>
        <v>156</v>
      </c>
      <c r="J19" s="1"/>
      <c r="K19" s="55">
        <f>PRODUCT((F19+G19)/E19)</f>
        <v>9.6385542168674704E-2</v>
      </c>
      <c r="L19" s="55">
        <f>PRODUCT(H19/E19)</f>
        <v>0.45783132530120479</v>
      </c>
      <c r="M19" s="55">
        <f>PRODUCT(I19/E19)</f>
        <v>1.8795180722891567</v>
      </c>
      <c r="N19" s="31">
        <f>PRODUCT(I19/O19)</f>
        <v>0.43705115378956855</v>
      </c>
      <c r="O19" s="25">
        <f>SUM(O16:O18)</f>
        <v>356.93762308453006</v>
      </c>
      <c r="P19" s="79" t="s">
        <v>50</v>
      </c>
      <c r="Q19" s="80"/>
      <c r="R19" s="80"/>
      <c r="S19" s="81" t="s">
        <v>54</v>
      </c>
      <c r="T19" s="81"/>
      <c r="U19" s="81"/>
      <c r="V19" s="81"/>
      <c r="W19" s="81"/>
      <c r="X19" s="81"/>
      <c r="Y19" s="81"/>
      <c r="Z19" s="81"/>
      <c r="AA19" s="81"/>
      <c r="AB19" s="82"/>
      <c r="AC19" s="81"/>
      <c r="AD19" s="83" t="s">
        <v>53</v>
      </c>
      <c r="AE19" s="83"/>
      <c r="AF19" s="84" t="s">
        <v>55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85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34</v>
      </c>
      <c r="C21" s="1"/>
      <c r="D21" s="1" t="s">
        <v>35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85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25"/>
      <c r="S22" s="1"/>
      <c r="T22" s="25"/>
      <c r="U22" s="25"/>
      <c r="V22" s="85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25"/>
      <c r="S23" s="1"/>
      <c r="T23" s="25"/>
      <c r="U23" s="25"/>
      <c r="V23" s="85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25"/>
      <c r="S24" s="1"/>
      <c r="T24" s="25"/>
      <c r="U24" s="25"/>
      <c r="V24" s="85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25"/>
      <c r="S25" s="1"/>
      <c r="T25" s="25"/>
      <c r="U25" s="25"/>
      <c r="V25" s="85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25"/>
      <c r="S26" s="1"/>
      <c r="T26" s="25"/>
      <c r="U26" s="25"/>
      <c r="V26" s="8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25"/>
      <c r="S27" s="1"/>
      <c r="T27" s="25"/>
      <c r="U27" s="25"/>
      <c r="V27" s="8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25"/>
      <c r="S28" s="1"/>
      <c r="T28" s="25"/>
      <c r="U28" s="25"/>
      <c r="V28" s="85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25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8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2019-02-02T11:28:31Z</dcterms:modified>
</cp:coreProperties>
</file>